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200.210\Subgerencias\Subgerencia de servicios\Procesos de contratación\Recursos propios 2024\Mondey\"/>
    </mc:Choice>
  </mc:AlternateContent>
  <xr:revisionPtr revIDLastSave="0" documentId="13_ncr:1_{E7C29B5B-221F-405F-8F0F-C8F91799908D}" xr6:coauthVersionLast="47" xr6:coauthVersionMax="47" xr10:uidLastSave="{00000000-0000-0000-0000-000000000000}"/>
  <bookViews>
    <workbookView xWindow="-108" yWindow="-108" windowWidth="23256" windowHeight="13896" activeTab="1" xr2:uid="{7B8AC29E-9D66-4AB8-8F25-1DE2CBDA1451}"/>
  </bookViews>
  <sheets>
    <sheet name="Hoja1" sheetId="1" r:id="rId1"/>
    <sheet name="PESOS RESUM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5" i="2" l="1"/>
  <c r="E5" i="2"/>
  <c r="C5" i="2"/>
  <c r="D11" i="1"/>
  <c r="E11" i="1"/>
  <c r="C11" i="1"/>
  <c r="E8" i="1"/>
  <c r="E9" i="1" s="1"/>
  <c r="D4" i="1"/>
  <c r="D6" i="1" s="1"/>
  <c r="D13" i="1" s="1"/>
  <c r="E4" i="1"/>
  <c r="E6" i="1" s="1"/>
  <c r="E13" i="1" s="1"/>
  <c r="C4" i="1"/>
  <c r="C6" i="1" s="1"/>
  <c r="C13" i="1" s="1"/>
  <c r="D8" i="1"/>
  <c r="C8" i="1"/>
  <c r="C9" i="1" l="1"/>
  <c r="D9" i="1"/>
</calcChain>
</file>

<file path=xl/sharedStrings.xml><?xml version="1.0" encoding="utf-8"?>
<sst xmlns="http://schemas.openxmlformats.org/spreadsheetml/2006/main" count="25" uniqueCount="15">
  <si>
    <t>50 horas de on boarding</t>
  </si>
  <si>
    <t>No</t>
  </si>
  <si>
    <t>DESCRIPCIÓN</t>
  </si>
  <si>
    <t>TAKUM</t>
  </si>
  <si>
    <t>H&amp;CO</t>
  </si>
  <si>
    <t>TRM</t>
  </si>
  <si>
    <t>DAVINCI</t>
  </si>
  <si>
    <t xml:space="preserve">120 licencias Enterprice (WorkOS) Monday </t>
  </si>
  <si>
    <t xml:space="preserve">Costo de implementación y puesta en marcha para el personal de la ESU </t>
  </si>
  <si>
    <t>TOTAL LICENCIAMIENTO USD</t>
  </si>
  <si>
    <t>IVA SERVICIOS 19%</t>
  </si>
  <si>
    <t>Total servicio USD</t>
  </si>
  <si>
    <t>Valor Acompañamiento en pesos con IVA</t>
  </si>
  <si>
    <t>VALOR TOTAL PROPUESTA: LICENCIA + ACOMPAÑAMIENTO CON IVA</t>
  </si>
  <si>
    <t>Valor Licencia en pesos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</si>
</sst>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164" formatCode="_-&quot;$&quot;\ * #,##0_-;\-&quot;$&quot;\ * #,##0_-;_-&quot;$&quot;\ * &quot;-&quot;??_-;_-@_-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rgb="FF000000"/>
      <name val="Aptos"/>
      <family val="2"/>
    </font>
    <font>
      <b/>
      <sz val="12"/>
      <color rgb="FF00000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1" xfId="0" applyBorder="1"/>
    <xf numFmtId="0" fontId="2" fillId="2" borderId="1" xfId="0" applyFont="1" applyFill="1" applyBorder="1" applyAlignment="1">
      <alignment horizontal="center"/>
    </xf>
    <xf numFmtId="164" fontId="2" fillId="2" borderId="1" xfId="1" applyNumberFormat="1" applyFont="1" applyFill="1" applyBorder="1" applyAlignment="1">
      <alignment horizontal="right"/>
    </xf>
    <xf numFmtId="1" fontId="2" fillId="3" borderId="1" xfId="0" applyNumberFormat="1" applyFont="1" applyFill="1" applyBorder="1"/>
    <xf numFmtId="1" fontId="2" fillId="3" borderId="2" xfId="0" applyNumberFormat="1" applyFont="1" applyFill="1" applyBorder="1"/>
    <xf numFmtId="164" fontId="0" fillId="0" borderId="0" xfId="0" applyNumberFormat="1"/>
    <xf numFmtId="164" fontId="2" fillId="2" borderId="1" xfId="1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2" borderId="1" xfId="1" applyNumberFormat="1" applyFont="1" applyFill="1" applyBorder="1" applyAlignment="1">
      <alignment horizontal="right"/>
    </xf>
    <xf numFmtId="1" fontId="2" fillId="2" borderId="1" xfId="1" applyNumberFormat="1" applyFont="1" applyFill="1" applyBorder="1" applyAlignment="1">
      <alignment horizontal="right"/>
    </xf>
    <xf numFmtId="0" fontId="3" fillId="0" borderId="1" xfId="0" applyFont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164" fontId="2" fillId="3" borderId="1" xfId="1" applyNumberFormat="1" applyFont="1" applyFill="1" applyBorder="1" applyAlignment="1">
      <alignment horizontal="right" vertical="center"/>
    </xf>
    <xf numFmtId="44" fontId="0" fillId="0" borderId="1" xfId="1" applyFont="1" applyBorder="1" applyAlignment="1">
      <alignment vertical="center"/>
    </xf>
    <xf numFmtId="164" fontId="2" fillId="2" borderId="1" xfId="1" applyNumberFormat="1" applyFont="1" applyFill="1" applyBorder="1" applyAlignment="1">
      <alignment horizontal="right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5D01C-C438-4959-8DE2-8399A64FD442}">
  <dimension ref="A1:E14"/>
  <sheetViews>
    <sheetView workbookViewId="0">
      <selection activeCell="D21" sqref="D21"/>
    </sheetView>
  </sheetViews>
  <sheetFormatPr baseColWidth="10" defaultRowHeight="14.4" x14ac:dyDescent="0.3"/>
  <cols>
    <col min="1" max="1" width="6.33203125" customWidth="1"/>
    <col min="2" max="2" width="45.88671875" customWidth="1"/>
    <col min="3" max="3" width="16.5546875" customWidth="1"/>
    <col min="4" max="5" width="13.77734375" bestFit="1" customWidth="1"/>
  </cols>
  <sheetData>
    <row r="1" spans="1:5" s="9" customFormat="1" x14ac:dyDescent="0.3">
      <c r="A1" s="8" t="s">
        <v>1</v>
      </c>
      <c r="B1" s="2" t="s">
        <v>2</v>
      </c>
      <c r="C1" s="7" t="s">
        <v>3</v>
      </c>
      <c r="D1" s="7" t="s">
        <v>4</v>
      </c>
      <c r="E1" s="7" t="s">
        <v>6</v>
      </c>
    </row>
    <row r="2" spans="1:5" ht="15.6" x14ac:dyDescent="0.3">
      <c r="A2" s="1">
        <v>1</v>
      </c>
      <c r="B2" s="12" t="s">
        <v>7</v>
      </c>
      <c r="C2" s="1">
        <v>40776</v>
      </c>
      <c r="D2" s="1">
        <v>46800</v>
      </c>
      <c r="E2" s="1">
        <v>48000</v>
      </c>
    </row>
    <row r="3" spans="1:5" ht="15.6" x14ac:dyDescent="0.3">
      <c r="A3" s="1">
        <v>2</v>
      </c>
      <c r="B3" s="12" t="s">
        <v>0</v>
      </c>
      <c r="C3" s="1">
        <v>0</v>
      </c>
      <c r="D3" s="1">
        <v>0</v>
      </c>
      <c r="E3" s="1">
        <v>0</v>
      </c>
    </row>
    <row r="4" spans="1:5" x14ac:dyDescent="0.3">
      <c r="A4" s="1"/>
      <c r="B4" s="14" t="s">
        <v>9</v>
      </c>
      <c r="C4" s="10">
        <f>SUM(C2:C3)</f>
        <v>40776</v>
      </c>
      <c r="D4" s="10">
        <f t="shared" ref="D4:E4" si="0">SUM(D2:D3)</f>
        <v>46800</v>
      </c>
      <c r="E4" s="10">
        <f t="shared" si="0"/>
        <v>48000</v>
      </c>
    </row>
    <row r="5" spans="1:5" ht="15.6" x14ac:dyDescent="0.3">
      <c r="A5" s="1"/>
      <c r="B5" s="12" t="s">
        <v>5</v>
      </c>
      <c r="C5" s="1">
        <v>3600</v>
      </c>
      <c r="D5" s="1">
        <v>3450</v>
      </c>
      <c r="E5" s="1">
        <v>3450</v>
      </c>
    </row>
    <row r="6" spans="1:5" x14ac:dyDescent="0.3">
      <c r="A6" s="1"/>
      <c r="B6" s="14" t="s">
        <v>14</v>
      </c>
      <c r="C6" s="3">
        <f>+C4*C5</f>
        <v>146793600</v>
      </c>
      <c r="D6" s="3">
        <f t="shared" ref="D6:E6" si="1">+D4*D5</f>
        <v>161460000</v>
      </c>
      <c r="E6" s="3">
        <f t="shared" si="1"/>
        <v>165600000</v>
      </c>
    </row>
    <row r="7" spans="1:5" ht="30.6" customHeight="1" x14ac:dyDescent="0.3">
      <c r="A7" s="1">
        <v>3</v>
      </c>
      <c r="B7" s="12" t="s">
        <v>8</v>
      </c>
      <c r="C7" s="1">
        <v>5599</v>
      </c>
      <c r="D7" s="1">
        <v>8400</v>
      </c>
      <c r="E7" s="1">
        <v>7936.06</v>
      </c>
    </row>
    <row r="8" spans="1:5" ht="15.6" x14ac:dyDescent="0.3">
      <c r="A8" s="1"/>
      <c r="B8" s="13" t="s">
        <v>10</v>
      </c>
      <c r="C8" s="4">
        <f>+C7*19%</f>
        <v>1063.81</v>
      </c>
      <c r="D8" s="5">
        <f>+D7*19%</f>
        <v>1596</v>
      </c>
      <c r="E8" s="5">
        <f>+E7*19%</f>
        <v>1507.8514</v>
      </c>
    </row>
    <row r="9" spans="1:5" x14ac:dyDescent="0.3">
      <c r="A9" s="1"/>
      <c r="B9" s="14" t="s">
        <v>11</v>
      </c>
      <c r="C9" s="11">
        <f>SUM(C7:C8)</f>
        <v>6662.8099999999995</v>
      </c>
      <c r="D9" s="11">
        <f t="shared" ref="D9:E9" si="2">SUM(D7:D8)</f>
        <v>9996</v>
      </c>
      <c r="E9" s="11">
        <f t="shared" si="2"/>
        <v>9443.9114000000009</v>
      </c>
    </row>
    <row r="10" spans="1:5" ht="15.6" x14ac:dyDescent="0.3">
      <c r="A10" s="1"/>
      <c r="B10" s="12" t="s">
        <v>5</v>
      </c>
      <c r="C10" s="1">
        <v>3600</v>
      </c>
      <c r="D10" s="1">
        <v>3450</v>
      </c>
      <c r="E10" s="1">
        <v>3450</v>
      </c>
    </row>
    <row r="11" spans="1:5" x14ac:dyDescent="0.3">
      <c r="A11" s="1"/>
      <c r="B11" s="14" t="s">
        <v>12</v>
      </c>
      <c r="C11" s="3">
        <f>+C9*C10</f>
        <v>23986116</v>
      </c>
      <c r="D11" s="3">
        <f t="shared" ref="D11:E11" si="3">+D9*D10</f>
        <v>34486200</v>
      </c>
      <c r="E11" s="3">
        <f t="shared" si="3"/>
        <v>32581494.330000002</v>
      </c>
    </row>
    <row r="12" spans="1:5" x14ac:dyDescent="0.3">
      <c r="B12" s="15"/>
      <c r="C12" s="6"/>
      <c r="D12" s="6"/>
    </row>
    <row r="13" spans="1:5" ht="28.8" x14ac:dyDescent="0.3">
      <c r="A13" s="1"/>
      <c r="B13" s="14" t="s">
        <v>13</v>
      </c>
      <c r="C13" s="3">
        <f>+C6+C11</f>
        <v>170779716</v>
      </c>
      <c r="D13" s="3">
        <f t="shared" ref="D13:E13" si="4">+D6+D11</f>
        <v>195946200</v>
      </c>
      <c r="E13" s="3">
        <f t="shared" si="4"/>
        <v>198181494.33000001</v>
      </c>
    </row>
    <row r="14" spans="1:5" x14ac:dyDescent="0.3">
      <c r="D14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E1938-D96F-44F2-BF95-0184C11EF409}">
  <dimension ref="A1:E7"/>
  <sheetViews>
    <sheetView tabSelected="1" workbookViewId="0">
      <selection activeCell="C11" sqref="C11"/>
    </sheetView>
  </sheetViews>
  <sheetFormatPr baseColWidth="10" defaultRowHeight="14.4" x14ac:dyDescent="0.3"/>
  <cols>
    <col min="1" max="1" width="6.33203125" customWidth="1"/>
    <col min="2" max="2" width="45.88671875" customWidth="1"/>
    <col min="3" max="3" width="16.5546875" customWidth="1"/>
    <col min="4" max="5" width="13.77734375" bestFit="1" customWidth="1"/>
  </cols>
  <sheetData>
    <row r="1" spans="1:5" s="9" customFormat="1" x14ac:dyDescent="0.3">
      <c r="A1" s="8" t="s">
        <v>1</v>
      </c>
      <c r="B1" s="2" t="s">
        <v>2</v>
      </c>
      <c r="C1" s="7" t="s">
        <v>3</v>
      </c>
      <c r="D1" s="7" t="s">
        <v>4</v>
      </c>
      <c r="E1" s="7" t="s">
        <v>6</v>
      </c>
    </row>
    <row r="2" spans="1:5" ht="27" customHeight="1" x14ac:dyDescent="0.3">
      <c r="A2" s="17">
        <v>1</v>
      </c>
      <c r="B2" s="12" t="s">
        <v>7</v>
      </c>
      <c r="C2" s="18">
        <v>146793600</v>
      </c>
      <c r="D2" s="18">
        <v>161460000</v>
      </c>
      <c r="E2" s="18">
        <v>165600000</v>
      </c>
    </row>
    <row r="3" spans="1:5" ht="27" customHeight="1" x14ac:dyDescent="0.3">
      <c r="A3" s="17">
        <v>2</v>
      </c>
      <c r="B3" s="12" t="s">
        <v>0</v>
      </c>
      <c r="C3" s="19">
        <v>0</v>
      </c>
      <c r="D3" s="19">
        <v>0</v>
      </c>
      <c r="E3" s="19">
        <v>0</v>
      </c>
    </row>
    <row r="4" spans="1:5" ht="31.2" x14ac:dyDescent="0.3">
      <c r="A4" s="17">
        <v>3</v>
      </c>
      <c r="B4" s="12" t="s">
        <v>8</v>
      </c>
      <c r="C4" s="18">
        <v>23986116</v>
      </c>
      <c r="D4" s="18">
        <v>34486200</v>
      </c>
      <c r="E4" s="18">
        <v>32581494.330000002</v>
      </c>
    </row>
    <row r="5" spans="1:5" ht="28.8" x14ac:dyDescent="0.3">
      <c r="A5" s="16"/>
      <c r="B5" s="14" t="s">
        <v>13</v>
      </c>
      <c r="C5" s="20">
        <f>SUM(C2:C4)</f>
        <v>170779716</v>
      </c>
      <c r="D5" s="20">
        <f t="shared" ref="D5:E5" si="0">SUM(D2:D4)</f>
        <v>195946200</v>
      </c>
      <c r="E5" s="20">
        <f t="shared" si="0"/>
        <v>198181494.33000001</v>
      </c>
    </row>
    <row r="6" spans="1:5" x14ac:dyDescent="0.3">
      <c r="B6" s="15"/>
      <c r="C6" s="6"/>
      <c r="D6" s="6"/>
    </row>
    <row r="7" spans="1:5" x14ac:dyDescent="0.3">
      <c r="D7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PESOS RESUMEN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Andrea Villa Rodriguez</dc:creator>
  <cp:lastModifiedBy>Paula Andrea Villa Rodriguez</cp:lastModifiedBy>
  <dcterms:created xsi:type="dcterms:W3CDTF">2026-06-26T22:50:23Z</dcterms:created>
  <dcterms:modified xsi:type="dcterms:W3CDTF">2026-07-21T13:55:43Z</dcterms:modified>
</cp:coreProperties>
</file>